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320" yWindow="-75" windowWidth="11295" windowHeight="10230"/>
  </bookViews>
  <sheets>
    <sheet name="Patikhri" sheetId="1" r:id="rId1"/>
  </sheets>
  <calcPr calcId="144525"/>
</workbook>
</file>

<file path=xl/calcChain.xml><?xml version="1.0" encoding="utf-8"?>
<calcChain xmlns="http://schemas.openxmlformats.org/spreadsheetml/2006/main">
  <c r="O7" i="1" l="1"/>
  <c r="O8" i="1" s="1"/>
  <c r="P7" i="1"/>
  <c r="P8" i="1" s="1"/>
  <c r="O9" i="1"/>
  <c r="O10" i="1" s="1"/>
  <c r="P9" i="1"/>
  <c r="P10" i="1" s="1"/>
  <c r="O11" i="1"/>
  <c r="P11" i="1"/>
  <c r="O13" i="1"/>
  <c r="O14" i="1" s="1"/>
  <c r="P13" i="1"/>
  <c r="P14" i="1" s="1"/>
  <c r="O15" i="1"/>
  <c r="P15" i="1"/>
  <c r="O17" i="1"/>
  <c r="P17" i="1"/>
  <c r="O18" i="1"/>
  <c r="P18" i="1"/>
  <c r="O19" i="1"/>
  <c r="O26" i="1" s="1"/>
  <c r="P19" i="1"/>
  <c r="P26" i="1" s="1"/>
  <c r="O20" i="1"/>
  <c r="P20" i="1"/>
  <c r="O21" i="1"/>
  <c r="P21" i="1"/>
  <c r="O22" i="1"/>
  <c r="P22" i="1"/>
  <c r="O23" i="1"/>
  <c r="P23" i="1"/>
  <c r="O24" i="1"/>
  <c r="P24" i="1"/>
  <c r="O25" i="1"/>
  <c r="P25" i="1"/>
  <c r="O27" i="1"/>
  <c r="P27" i="1"/>
  <c r="O28" i="1"/>
  <c r="O34" i="1" s="1"/>
  <c r="P28" i="1"/>
  <c r="P34" i="1" s="1"/>
  <c r="O29" i="1"/>
  <c r="P29" i="1"/>
  <c r="O30" i="1"/>
  <c r="P30" i="1"/>
  <c r="O31" i="1"/>
  <c r="P31" i="1"/>
  <c r="O32" i="1"/>
  <c r="P32" i="1"/>
  <c r="O33" i="1"/>
  <c r="P33" i="1"/>
  <c r="O35" i="1"/>
  <c r="P35" i="1"/>
  <c r="O36" i="1"/>
  <c r="P36" i="1"/>
  <c r="O37" i="1"/>
  <c r="P37" i="1"/>
  <c r="O38" i="1"/>
  <c r="P38" i="1"/>
  <c r="O40" i="1"/>
  <c r="P40" i="1"/>
  <c r="O41" i="1"/>
  <c r="P41" i="1"/>
  <c r="O5" i="1"/>
  <c r="O6" i="1" s="1"/>
  <c r="P5" i="1"/>
  <c r="P6" i="1" s="1"/>
  <c r="P4" i="1"/>
  <c r="O4" i="1"/>
  <c r="K34" i="1"/>
  <c r="L34" i="1"/>
  <c r="M34" i="1"/>
  <c r="N34" i="1"/>
  <c r="K26" i="1"/>
  <c r="L26" i="1"/>
  <c r="M26" i="1"/>
  <c r="N26" i="1"/>
  <c r="K16" i="1"/>
  <c r="L16" i="1"/>
  <c r="M16" i="1"/>
  <c r="N16" i="1"/>
  <c r="K14" i="1"/>
  <c r="L14" i="1"/>
  <c r="M14" i="1"/>
  <c r="N14" i="1"/>
  <c r="K12" i="1"/>
  <c r="L12" i="1"/>
  <c r="M12" i="1"/>
  <c r="N12" i="1"/>
  <c r="K10" i="1"/>
  <c r="L10" i="1"/>
  <c r="K8" i="1"/>
  <c r="L8" i="1"/>
  <c r="K6" i="1"/>
  <c r="L6" i="1"/>
  <c r="K39" i="1" l="1"/>
  <c r="K42" i="1" s="1"/>
  <c r="L39" i="1"/>
  <c r="L42" i="1" s="1"/>
  <c r="G16" i="1" l="1"/>
  <c r="H16" i="1"/>
  <c r="I16" i="1"/>
  <c r="J16" i="1"/>
  <c r="G34" i="1"/>
  <c r="H34" i="1"/>
  <c r="I34" i="1"/>
  <c r="J34" i="1"/>
  <c r="J26" i="1"/>
  <c r="G26" i="1"/>
  <c r="H26" i="1"/>
  <c r="I26" i="1"/>
  <c r="D14" i="1"/>
  <c r="E14" i="1"/>
  <c r="F14" i="1"/>
  <c r="G14" i="1"/>
  <c r="H14" i="1"/>
  <c r="I14" i="1"/>
  <c r="J14" i="1"/>
  <c r="E12" i="1"/>
  <c r="F12" i="1"/>
  <c r="G12" i="1"/>
  <c r="H12" i="1"/>
  <c r="I12" i="1"/>
  <c r="J12" i="1"/>
  <c r="G10" i="1"/>
  <c r="H10" i="1"/>
  <c r="I10" i="1"/>
  <c r="J10" i="1"/>
  <c r="M10" i="1"/>
  <c r="N10" i="1"/>
  <c r="G6" i="1"/>
  <c r="H6" i="1"/>
  <c r="H39" i="1" s="1"/>
  <c r="H42" i="1" s="1"/>
  <c r="I6" i="1"/>
  <c r="J6" i="1"/>
  <c r="M6" i="1"/>
  <c r="N6" i="1"/>
  <c r="G8" i="1"/>
  <c r="H8" i="1"/>
  <c r="I8" i="1"/>
  <c r="J8" i="1"/>
  <c r="G39" i="1" l="1"/>
  <c r="G42" i="1" s="1"/>
  <c r="O12" i="1"/>
  <c r="P12" i="1"/>
  <c r="I39" i="1"/>
  <c r="I42" i="1" s="1"/>
  <c r="J39" i="1"/>
  <c r="J42" i="1" s="1"/>
  <c r="M8" i="1" l="1"/>
  <c r="M39" i="1" s="1"/>
  <c r="M42" i="1" s="1"/>
  <c r="N8" i="1"/>
  <c r="N39" i="1" s="1"/>
  <c r="N42" i="1" s="1"/>
  <c r="E34" i="1" l="1"/>
  <c r="F34" i="1"/>
  <c r="E26" i="1"/>
  <c r="F26" i="1"/>
  <c r="E16" i="1"/>
  <c r="O16" i="1" s="1"/>
  <c r="O39" i="1" s="1"/>
  <c r="O42" i="1" s="1"/>
  <c r="F16" i="1"/>
  <c r="P16" i="1" s="1"/>
  <c r="P39" i="1" s="1"/>
  <c r="P42" i="1" s="1"/>
  <c r="E10" i="1"/>
  <c r="F10" i="1"/>
  <c r="E8" i="1"/>
  <c r="F8" i="1"/>
  <c r="E6" i="1"/>
  <c r="F6" i="1"/>
  <c r="C8" i="1"/>
  <c r="E39" i="1" l="1"/>
  <c r="E42" i="1" s="1"/>
  <c r="F39" i="1"/>
  <c r="F42" i="1" s="1"/>
  <c r="D8" i="1" l="1"/>
  <c r="X87" i="1"/>
  <c r="D34" i="1"/>
  <c r="C34" i="1"/>
  <c r="D26" i="1"/>
  <c r="C26" i="1"/>
  <c r="D18" i="1"/>
  <c r="C18" i="1"/>
  <c r="D16" i="1"/>
  <c r="C16" i="1"/>
  <c r="C14" i="1"/>
  <c r="D12" i="1"/>
  <c r="C12" i="1"/>
  <c r="D10" i="1"/>
  <c r="C10" i="1"/>
  <c r="D6" i="1"/>
  <c r="C6" i="1"/>
  <c r="C39" i="1" l="1"/>
  <c r="C42" i="1" s="1"/>
  <c r="D39" i="1"/>
  <c r="D42" i="1" s="1"/>
</calcChain>
</file>

<file path=xl/sharedStrings.xml><?xml version="1.0" encoding="utf-8"?>
<sst xmlns="http://schemas.openxmlformats.org/spreadsheetml/2006/main" count="69" uniqueCount="57">
  <si>
    <t>COMPONENT</t>
  </si>
  <si>
    <t>Total Provision</t>
  </si>
  <si>
    <t>Phy</t>
  </si>
  <si>
    <t>Fin</t>
  </si>
  <si>
    <t>Treatment measures</t>
  </si>
  <si>
    <t>a)</t>
  </si>
  <si>
    <t xml:space="preserve">Afforestation  </t>
  </si>
  <si>
    <t>Total afforestation New</t>
  </si>
  <si>
    <t>Advance work</t>
  </si>
  <si>
    <t>Total advance work</t>
  </si>
  <si>
    <t xml:space="preserve">Maint. </t>
  </si>
  <si>
    <t>Total Maintenance</t>
  </si>
  <si>
    <t>b</t>
  </si>
  <si>
    <t xml:space="preserve">Silvo Pastoral  </t>
  </si>
  <si>
    <t>Total Silvo Pastoral</t>
  </si>
  <si>
    <t>Maint. Silvo</t>
  </si>
  <si>
    <t>Total maint. Pastoral</t>
  </si>
  <si>
    <t>c)</t>
  </si>
  <si>
    <t>Natural regeneration</t>
  </si>
  <si>
    <t>Total Regeneration</t>
  </si>
  <si>
    <t>Maint. Regeneration</t>
  </si>
  <si>
    <t>Total maint. Regeneration</t>
  </si>
  <si>
    <t xml:space="preserve">d. </t>
  </si>
  <si>
    <t>Construction of boundry pillers</t>
  </si>
  <si>
    <t>e</t>
  </si>
  <si>
    <t>Repair of boundry piller</t>
  </si>
  <si>
    <t xml:space="preserve">f. </t>
  </si>
  <si>
    <t>Other treatments (LS)</t>
  </si>
  <si>
    <t xml:space="preserve">Soil Conservation works </t>
  </si>
  <si>
    <t>1. Construction of check dams</t>
  </si>
  <si>
    <t>2. Const. of loose stone masonery check dams</t>
  </si>
  <si>
    <t>Total Soil Conservation works</t>
  </si>
  <si>
    <t>Forest Infrastructure development</t>
  </si>
  <si>
    <t>Vehicle</t>
  </si>
  <si>
    <t>Fire management activities</t>
  </si>
  <si>
    <t>Machinery &amp; equipment etc</t>
  </si>
  <si>
    <t>Repair of bridal path</t>
  </si>
  <si>
    <t>Total forest infrastructure development</t>
  </si>
  <si>
    <t>Rural Infrastructure development</t>
  </si>
  <si>
    <t>Provision of computer for primary schools  Bara, Parwara &amp; Majhol</t>
  </si>
  <si>
    <t>Construction of water storrage tanknear majhol Village</t>
  </si>
  <si>
    <t>Agriculture land development</t>
  </si>
  <si>
    <t xml:space="preserve">Total </t>
  </si>
  <si>
    <t>Contigencies</t>
  </si>
  <si>
    <t>Total</t>
  </si>
  <si>
    <t>Wire crates</t>
  </si>
  <si>
    <t xml:space="preserve">Village Ponds/ Tanks </t>
  </si>
  <si>
    <t>Construction of FRH</t>
  </si>
  <si>
    <t xml:space="preserve">Operational Support </t>
  </si>
  <si>
    <t>Achieved during the 2010-11</t>
  </si>
  <si>
    <t xml:space="preserve"> Paktikhari HEP CAT PLAN ( 57.13 lac )</t>
  </si>
  <si>
    <t>Sr.No.</t>
  </si>
  <si>
    <t>Achievement of 2009-10 funds during the (2010-11)</t>
  </si>
  <si>
    <t>Achieved during the 2011-12</t>
  </si>
  <si>
    <t>Achieved during the 2012-13</t>
  </si>
  <si>
    <t>Total Achiement of CAMPA Funds              (Up to 31.03.2014)</t>
  </si>
  <si>
    <t>2013-14(upto 31.03.2014) 
with CAMPA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</si>
</sst>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right" vertical="top" wrapText="1"/>
      <protection hidden="1"/>
    </xf>
    <xf numFmtId="0" fontId="1" fillId="0" borderId="0" xfId="0" applyFont="1" applyFill="1" applyAlignment="1" applyProtection="1">
      <alignment vertical="top" wrapText="1"/>
      <protection hidden="1"/>
    </xf>
    <xf numFmtId="0" fontId="4" fillId="0" borderId="0" xfId="0" applyFont="1" applyFill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1" fillId="0" borderId="0" xfId="0" applyFont="1" applyFill="1" applyAlignment="1" applyProtection="1">
      <alignment horizontal="right" vertical="top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4" fillId="2" borderId="1" xfId="0" applyFont="1" applyFill="1" applyBorder="1" applyAlignment="1" applyProtection="1">
      <alignment horizontal="center" vertical="top" wrapText="1"/>
      <protection hidden="1"/>
    </xf>
    <xf numFmtId="0" fontId="1" fillId="0" borderId="1" xfId="0" applyFont="1" applyBorder="1" applyAlignment="1" applyProtection="1">
      <alignment horizontal="center" vertical="top" wrapText="1"/>
      <protection hidden="1"/>
    </xf>
    <xf numFmtId="0" fontId="1" fillId="0" borderId="1" xfId="0" applyFont="1" applyBorder="1" applyAlignment="1" applyProtection="1">
      <alignment vertical="top" wrapText="1"/>
      <protection hidden="1"/>
    </xf>
    <xf numFmtId="0" fontId="1" fillId="2" borderId="1" xfId="0" applyFont="1" applyFill="1" applyBorder="1" applyAlignment="1" applyProtection="1">
      <alignment vertical="top" wrapText="1"/>
      <protection hidden="1"/>
    </xf>
    <xf numFmtId="0" fontId="1" fillId="0" borderId="1" xfId="0" applyFont="1" applyBorder="1" applyAlignment="1" applyProtection="1">
      <alignment horizontal="right" vertical="top" wrapText="1"/>
      <protection hidden="1"/>
    </xf>
    <xf numFmtId="0" fontId="1" fillId="0" borderId="1" xfId="0" applyFont="1" applyFill="1" applyBorder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horizontal="right" vertical="top" wrapText="1"/>
      <protection hidden="1"/>
    </xf>
    <xf numFmtId="0" fontId="4" fillId="0" borderId="1" xfId="0" applyFont="1" applyBorder="1" applyAlignment="1" applyProtection="1">
      <alignment vertical="top" wrapText="1"/>
      <protection hidden="1"/>
    </xf>
    <xf numFmtId="0" fontId="4" fillId="2" borderId="1" xfId="0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4" fillId="2" borderId="1" xfId="0" applyFont="1" applyFill="1" applyBorder="1" applyAlignment="1" applyProtection="1">
      <alignment horizontal="center" vertical="top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tabSelected="1" workbookViewId="0">
      <pane xSplit="2" ySplit="2" topLeftCell="M3" activePane="bottomRight" state="frozenSplit"/>
      <selection pane="topRight" activeCell="G1" sqref="G1"/>
      <selection pane="bottomLeft" activeCell="A7" sqref="A7"/>
      <selection pane="bottomRight" activeCell="M3" sqref="M3"/>
    </sheetView>
  </sheetViews>
  <sheetFormatPr defaultRowHeight="15" x14ac:dyDescent="0.25"/>
  <cols>
    <col min="1" max="1" width="4.140625" style="1" customWidth="1"/>
    <col min="2" max="2" width="48.28515625" style="1" bestFit="1" customWidth="1"/>
    <col min="3" max="3" width="4.42578125" style="1" bestFit="1" customWidth="1"/>
    <col min="4" max="4" width="9" style="1" bestFit="1" customWidth="1"/>
    <col min="5" max="5" width="4.28515625" style="1" bestFit="1" customWidth="1"/>
    <col min="6" max="6" width="9" style="1" bestFit="1" customWidth="1"/>
    <col min="7" max="12" width="9" style="1" customWidth="1"/>
    <col min="13" max="13" width="8.28515625" style="1" customWidth="1"/>
    <col min="14" max="14" width="12.42578125" style="1" customWidth="1"/>
    <col min="15" max="15" width="8.28515625" style="1" customWidth="1"/>
    <col min="16" max="16" width="10.7109375" style="1" customWidth="1"/>
    <col min="17" max="17" width="8.28515625" style="1" customWidth="1"/>
    <col min="18" max="22" width="9.140625" style="1"/>
    <col min="23" max="23" width="9.140625" style="1" customWidth="1"/>
    <col min="24" max="24" width="6.7109375" style="1" bestFit="1" customWidth="1"/>
    <col min="25" max="16384" width="9.140625" style="1"/>
  </cols>
  <sheetData>
    <row r="1" spans="1:21" x14ac:dyDescent="0.25">
      <c r="A1" s="26" t="s">
        <v>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1" s="3" customFormat="1" ht="63.75" customHeight="1" x14ac:dyDescent="0.25">
      <c r="A2" s="14" t="s">
        <v>51</v>
      </c>
      <c r="B2" s="14" t="s">
        <v>0</v>
      </c>
      <c r="C2" s="27" t="s">
        <v>1</v>
      </c>
      <c r="D2" s="27"/>
      <c r="E2" s="27" t="s">
        <v>52</v>
      </c>
      <c r="F2" s="27"/>
      <c r="G2" s="27" t="s">
        <v>49</v>
      </c>
      <c r="H2" s="27"/>
      <c r="I2" s="27" t="s">
        <v>53</v>
      </c>
      <c r="J2" s="27"/>
      <c r="K2" s="27" t="s">
        <v>54</v>
      </c>
      <c r="L2" s="27"/>
      <c r="M2" s="27" t="s">
        <v>56</v>
      </c>
      <c r="N2" s="27"/>
      <c r="O2" s="28" t="s">
        <v>55</v>
      </c>
      <c r="P2" s="28"/>
      <c r="Q2" s="2"/>
      <c r="R2" s="25"/>
      <c r="S2" s="25"/>
      <c r="T2" s="25"/>
      <c r="U2" s="25"/>
    </row>
    <row r="3" spans="1:21" s="2" customFormat="1" ht="15.75" customHeight="1" x14ac:dyDescent="0.25">
      <c r="A3" s="14"/>
      <c r="B3" s="14"/>
      <c r="C3" s="14" t="s">
        <v>2</v>
      </c>
      <c r="D3" s="14" t="s">
        <v>3</v>
      </c>
      <c r="E3" s="14" t="s">
        <v>2</v>
      </c>
      <c r="F3" s="14" t="s">
        <v>3</v>
      </c>
      <c r="G3" s="14" t="s">
        <v>2</v>
      </c>
      <c r="H3" s="14" t="s">
        <v>3</v>
      </c>
      <c r="I3" s="14" t="s">
        <v>2</v>
      </c>
      <c r="J3" s="14" t="s">
        <v>3</v>
      </c>
      <c r="K3" s="14" t="s">
        <v>2</v>
      </c>
      <c r="L3" s="14" t="s">
        <v>3</v>
      </c>
      <c r="M3" s="14" t="s">
        <v>2</v>
      </c>
      <c r="N3" s="14" t="s">
        <v>3</v>
      </c>
      <c r="O3" s="15" t="s">
        <v>2</v>
      </c>
      <c r="P3" s="15" t="s">
        <v>3</v>
      </c>
    </row>
    <row r="4" spans="1:21" x14ac:dyDescent="0.25">
      <c r="A4" s="16">
        <v>1</v>
      </c>
      <c r="B4" s="17" t="s">
        <v>4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8">
        <f>E4+G4+I4+K4+M4</f>
        <v>0</v>
      </c>
      <c r="P4" s="18">
        <f>F4+H4+J4+L4+N4</f>
        <v>0</v>
      </c>
    </row>
    <row r="5" spans="1:21" x14ac:dyDescent="0.25">
      <c r="A5" s="19" t="s">
        <v>5</v>
      </c>
      <c r="B5" s="17" t="s">
        <v>6</v>
      </c>
      <c r="C5" s="17">
        <v>60</v>
      </c>
      <c r="D5" s="17">
        <v>1314000</v>
      </c>
      <c r="E5" s="20">
        <v>25</v>
      </c>
      <c r="F5" s="20">
        <v>586250</v>
      </c>
      <c r="G5" s="20">
        <v>0</v>
      </c>
      <c r="H5" s="20">
        <v>0</v>
      </c>
      <c r="I5" s="20">
        <v>10</v>
      </c>
      <c r="J5" s="20">
        <v>55000</v>
      </c>
      <c r="K5" s="20">
        <v>15</v>
      </c>
      <c r="L5" s="20">
        <v>382450</v>
      </c>
      <c r="M5" s="20">
        <v>0</v>
      </c>
      <c r="N5" s="20">
        <v>0</v>
      </c>
      <c r="O5" s="18">
        <f>E5+G5+I5+K5+M5</f>
        <v>50</v>
      </c>
      <c r="P5" s="18">
        <f>F5+H5+J5+L5+N5</f>
        <v>1023700</v>
      </c>
      <c r="Q5" s="6"/>
    </row>
    <row r="6" spans="1:21" s="3" customFormat="1" ht="14.25" x14ac:dyDescent="0.25">
      <c r="A6" s="21"/>
      <c r="B6" s="22" t="s">
        <v>7</v>
      </c>
      <c r="C6" s="22">
        <f t="shared" ref="C6:P6" si="0">SUM(C5)</f>
        <v>60</v>
      </c>
      <c r="D6" s="22">
        <f t="shared" si="0"/>
        <v>1314000</v>
      </c>
      <c r="E6" s="22">
        <f t="shared" si="0"/>
        <v>25</v>
      </c>
      <c r="F6" s="22">
        <f t="shared" si="0"/>
        <v>586250</v>
      </c>
      <c r="G6" s="22">
        <f t="shared" si="0"/>
        <v>0</v>
      </c>
      <c r="H6" s="22">
        <f t="shared" si="0"/>
        <v>0</v>
      </c>
      <c r="I6" s="22">
        <f t="shared" si="0"/>
        <v>10</v>
      </c>
      <c r="J6" s="22">
        <f t="shared" si="0"/>
        <v>55000</v>
      </c>
      <c r="K6" s="22">
        <f t="shared" si="0"/>
        <v>15</v>
      </c>
      <c r="L6" s="22">
        <f t="shared" si="0"/>
        <v>382450</v>
      </c>
      <c r="M6" s="22">
        <f t="shared" si="0"/>
        <v>0</v>
      </c>
      <c r="N6" s="22">
        <f t="shared" si="0"/>
        <v>0</v>
      </c>
      <c r="O6" s="23">
        <f t="shared" si="0"/>
        <v>50</v>
      </c>
      <c r="P6" s="23">
        <f t="shared" si="0"/>
        <v>1023700</v>
      </c>
      <c r="Q6" s="7"/>
      <c r="U6" s="8"/>
    </row>
    <row r="7" spans="1:21" x14ac:dyDescent="0.25">
      <c r="A7" s="19"/>
      <c r="B7" s="17" t="s">
        <v>8</v>
      </c>
      <c r="C7" s="17">
        <v>0</v>
      </c>
      <c r="D7" s="17">
        <v>0</v>
      </c>
      <c r="E7" s="20">
        <v>10</v>
      </c>
      <c r="F7" s="20">
        <v>185000</v>
      </c>
      <c r="G7" s="20">
        <v>0</v>
      </c>
      <c r="H7" s="20">
        <v>0</v>
      </c>
      <c r="I7" s="20">
        <v>10</v>
      </c>
      <c r="J7" s="20">
        <v>49500</v>
      </c>
      <c r="K7" s="20"/>
      <c r="L7" s="20"/>
      <c r="M7" s="20">
        <v>0</v>
      </c>
      <c r="N7" s="20">
        <v>0</v>
      </c>
      <c r="O7" s="18">
        <f t="shared" ref="O7:O41" si="1">E7+G7+I7+K7+M7</f>
        <v>20</v>
      </c>
      <c r="P7" s="18">
        <f t="shared" ref="P7:P41" si="2">F7+H7+J7+L7+N7</f>
        <v>234500</v>
      </c>
      <c r="Q7" s="6"/>
      <c r="U7" s="9"/>
    </row>
    <row r="8" spans="1:21" s="3" customFormat="1" ht="14.25" x14ac:dyDescent="0.25">
      <c r="A8" s="21"/>
      <c r="B8" s="22" t="s">
        <v>9</v>
      </c>
      <c r="C8" s="22">
        <f>SUM(C7)</f>
        <v>0</v>
      </c>
      <c r="D8" s="22">
        <f t="shared" ref="D8:P8" si="3">SUM(D7)</f>
        <v>0</v>
      </c>
      <c r="E8" s="22">
        <f t="shared" si="3"/>
        <v>10</v>
      </c>
      <c r="F8" s="22">
        <f t="shared" si="3"/>
        <v>185000</v>
      </c>
      <c r="G8" s="22">
        <f t="shared" si="3"/>
        <v>0</v>
      </c>
      <c r="H8" s="22">
        <f t="shared" si="3"/>
        <v>0</v>
      </c>
      <c r="I8" s="22">
        <f t="shared" si="3"/>
        <v>10</v>
      </c>
      <c r="J8" s="22">
        <f t="shared" si="3"/>
        <v>49500</v>
      </c>
      <c r="K8" s="22">
        <f t="shared" si="3"/>
        <v>0</v>
      </c>
      <c r="L8" s="22">
        <f t="shared" si="3"/>
        <v>0</v>
      </c>
      <c r="M8" s="22">
        <f t="shared" si="3"/>
        <v>0</v>
      </c>
      <c r="N8" s="22">
        <f t="shared" si="3"/>
        <v>0</v>
      </c>
      <c r="O8" s="23">
        <f t="shared" si="3"/>
        <v>20</v>
      </c>
      <c r="P8" s="23">
        <f t="shared" si="3"/>
        <v>234500</v>
      </c>
      <c r="Q8" s="7"/>
      <c r="U8" s="8"/>
    </row>
    <row r="9" spans="1:21" x14ac:dyDescent="0.25">
      <c r="A9" s="19"/>
      <c r="B9" s="17" t="s">
        <v>10</v>
      </c>
      <c r="C9" s="17">
        <v>60</v>
      </c>
      <c r="D9" s="17">
        <v>858000</v>
      </c>
      <c r="E9" s="20">
        <v>25</v>
      </c>
      <c r="F9" s="20">
        <v>227500</v>
      </c>
      <c r="G9" s="20">
        <v>0</v>
      </c>
      <c r="H9" s="20">
        <v>0</v>
      </c>
      <c r="I9" s="20">
        <v>25</v>
      </c>
      <c r="J9" s="20">
        <v>86250</v>
      </c>
      <c r="K9" s="20">
        <v>35</v>
      </c>
      <c r="L9" s="20">
        <v>118500</v>
      </c>
      <c r="M9" s="20">
        <v>74</v>
      </c>
      <c r="N9" s="20">
        <v>158200</v>
      </c>
      <c r="O9" s="18">
        <f t="shared" si="1"/>
        <v>159</v>
      </c>
      <c r="P9" s="18">
        <f t="shared" si="2"/>
        <v>590450</v>
      </c>
      <c r="Q9" s="6"/>
      <c r="U9" s="9"/>
    </row>
    <row r="10" spans="1:21" s="3" customFormat="1" ht="14.25" x14ac:dyDescent="0.25">
      <c r="A10" s="21"/>
      <c r="B10" s="22" t="s">
        <v>11</v>
      </c>
      <c r="C10" s="22">
        <f>SUM(C9)</f>
        <v>60</v>
      </c>
      <c r="D10" s="22">
        <f t="shared" ref="D10:P10" si="4">SUM(D9)</f>
        <v>858000</v>
      </c>
      <c r="E10" s="22">
        <f t="shared" si="4"/>
        <v>25</v>
      </c>
      <c r="F10" s="22">
        <f t="shared" si="4"/>
        <v>227500</v>
      </c>
      <c r="G10" s="22">
        <f t="shared" si="4"/>
        <v>0</v>
      </c>
      <c r="H10" s="22">
        <f t="shared" si="4"/>
        <v>0</v>
      </c>
      <c r="I10" s="22">
        <f t="shared" si="4"/>
        <v>25</v>
      </c>
      <c r="J10" s="22">
        <f t="shared" si="4"/>
        <v>86250</v>
      </c>
      <c r="K10" s="22">
        <f t="shared" si="4"/>
        <v>35</v>
      </c>
      <c r="L10" s="22">
        <f t="shared" si="4"/>
        <v>118500</v>
      </c>
      <c r="M10" s="22">
        <f t="shared" si="4"/>
        <v>74</v>
      </c>
      <c r="N10" s="22">
        <f t="shared" si="4"/>
        <v>158200</v>
      </c>
      <c r="O10" s="23">
        <f t="shared" si="4"/>
        <v>159</v>
      </c>
      <c r="P10" s="23">
        <f t="shared" si="4"/>
        <v>590450</v>
      </c>
      <c r="Q10" s="7"/>
    </row>
    <row r="11" spans="1:21" x14ac:dyDescent="0.25">
      <c r="A11" s="19" t="s">
        <v>12</v>
      </c>
      <c r="B11" s="17" t="s">
        <v>13</v>
      </c>
      <c r="C11" s="17">
        <v>30</v>
      </c>
      <c r="D11" s="17">
        <v>291000</v>
      </c>
      <c r="E11" s="20">
        <v>0</v>
      </c>
      <c r="F11" s="20">
        <v>0</v>
      </c>
      <c r="G11" s="20">
        <v>0</v>
      </c>
      <c r="H11" s="20">
        <v>0</v>
      </c>
      <c r="I11" s="20">
        <v>5</v>
      </c>
      <c r="J11" s="20">
        <v>48500</v>
      </c>
      <c r="K11" s="20">
        <v>7</v>
      </c>
      <c r="L11" s="20">
        <v>67900</v>
      </c>
      <c r="M11" s="20">
        <v>0</v>
      </c>
      <c r="N11" s="20">
        <v>0</v>
      </c>
      <c r="O11" s="18">
        <f t="shared" si="1"/>
        <v>12</v>
      </c>
      <c r="P11" s="18">
        <f t="shared" si="2"/>
        <v>116400</v>
      </c>
      <c r="Q11" s="6"/>
    </row>
    <row r="12" spans="1:21" s="3" customFormat="1" x14ac:dyDescent="0.25">
      <c r="A12" s="21"/>
      <c r="B12" s="22" t="s">
        <v>14</v>
      </c>
      <c r="C12" s="22">
        <f>SUM(C11)</f>
        <v>30</v>
      </c>
      <c r="D12" s="22">
        <f t="shared" ref="D12:N12" si="5">SUM(D11)</f>
        <v>291000</v>
      </c>
      <c r="E12" s="22">
        <f t="shared" si="5"/>
        <v>0</v>
      </c>
      <c r="F12" s="22">
        <f t="shared" si="5"/>
        <v>0</v>
      </c>
      <c r="G12" s="22">
        <f t="shared" si="5"/>
        <v>0</v>
      </c>
      <c r="H12" s="22">
        <f t="shared" si="5"/>
        <v>0</v>
      </c>
      <c r="I12" s="22">
        <f t="shared" si="5"/>
        <v>5</v>
      </c>
      <c r="J12" s="22">
        <f t="shared" si="5"/>
        <v>48500</v>
      </c>
      <c r="K12" s="22">
        <f t="shared" si="5"/>
        <v>7</v>
      </c>
      <c r="L12" s="22">
        <f t="shared" si="5"/>
        <v>67900</v>
      </c>
      <c r="M12" s="22">
        <f t="shared" si="5"/>
        <v>0</v>
      </c>
      <c r="N12" s="22">
        <f t="shared" si="5"/>
        <v>0</v>
      </c>
      <c r="O12" s="18">
        <f t="shared" si="1"/>
        <v>12</v>
      </c>
      <c r="P12" s="18">
        <f t="shared" si="2"/>
        <v>116400</v>
      </c>
      <c r="Q12" s="7"/>
    </row>
    <row r="13" spans="1:21" x14ac:dyDescent="0.25">
      <c r="A13" s="19"/>
      <c r="B13" s="17" t="s">
        <v>15</v>
      </c>
      <c r="C13" s="17">
        <v>30</v>
      </c>
      <c r="D13" s="17">
        <v>105600</v>
      </c>
      <c r="E13" s="20">
        <v>0</v>
      </c>
      <c r="F13" s="20">
        <v>0</v>
      </c>
      <c r="G13" s="20">
        <v>0</v>
      </c>
      <c r="H13" s="20">
        <v>0</v>
      </c>
      <c r="I13" s="20">
        <v>14</v>
      </c>
      <c r="J13" s="20">
        <v>16900</v>
      </c>
      <c r="K13" s="20">
        <v>17</v>
      </c>
      <c r="L13" s="20">
        <v>14450</v>
      </c>
      <c r="M13" s="20">
        <v>0</v>
      </c>
      <c r="N13" s="20"/>
      <c r="O13" s="18">
        <f t="shared" si="1"/>
        <v>31</v>
      </c>
      <c r="P13" s="18">
        <f t="shared" si="2"/>
        <v>31350</v>
      </c>
      <c r="Q13" s="6"/>
    </row>
    <row r="14" spans="1:21" s="3" customFormat="1" ht="14.25" x14ac:dyDescent="0.25">
      <c r="A14" s="21"/>
      <c r="B14" s="22" t="s">
        <v>16</v>
      </c>
      <c r="C14" s="22">
        <f t="shared" ref="C14:P14" si="6">SUM(C13)</f>
        <v>30</v>
      </c>
      <c r="D14" s="22">
        <f t="shared" si="6"/>
        <v>105600</v>
      </c>
      <c r="E14" s="22">
        <f t="shared" si="6"/>
        <v>0</v>
      </c>
      <c r="F14" s="22">
        <f t="shared" si="6"/>
        <v>0</v>
      </c>
      <c r="G14" s="22">
        <f t="shared" si="6"/>
        <v>0</v>
      </c>
      <c r="H14" s="22">
        <f t="shared" si="6"/>
        <v>0</v>
      </c>
      <c r="I14" s="22">
        <f t="shared" si="6"/>
        <v>14</v>
      </c>
      <c r="J14" s="22">
        <f t="shared" si="6"/>
        <v>16900</v>
      </c>
      <c r="K14" s="22">
        <f t="shared" si="6"/>
        <v>17</v>
      </c>
      <c r="L14" s="22">
        <f t="shared" si="6"/>
        <v>14450</v>
      </c>
      <c r="M14" s="22">
        <f t="shared" si="6"/>
        <v>0</v>
      </c>
      <c r="N14" s="22">
        <f t="shared" si="6"/>
        <v>0</v>
      </c>
      <c r="O14" s="23">
        <f t="shared" si="6"/>
        <v>31</v>
      </c>
      <c r="P14" s="23">
        <f t="shared" si="6"/>
        <v>31350</v>
      </c>
      <c r="Q14" s="7"/>
    </row>
    <row r="15" spans="1:21" x14ac:dyDescent="0.25">
      <c r="A15" s="19" t="s">
        <v>17</v>
      </c>
      <c r="B15" s="17" t="s">
        <v>18</v>
      </c>
      <c r="C15" s="17">
        <v>50</v>
      </c>
      <c r="D15" s="17">
        <v>275000</v>
      </c>
      <c r="E15" s="20">
        <v>20</v>
      </c>
      <c r="F15" s="20">
        <v>121000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8">
        <f t="shared" si="1"/>
        <v>20</v>
      </c>
      <c r="P15" s="18">
        <f t="shared" si="2"/>
        <v>121000</v>
      </c>
      <c r="Q15" s="6"/>
    </row>
    <row r="16" spans="1:21" s="3" customFormat="1" x14ac:dyDescent="0.25">
      <c r="A16" s="21"/>
      <c r="B16" s="22" t="s">
        <v>19</v>
      </c>
      <c r="C16" s="22">
        <f t="shared" ref="C16:N16" si="7">SUM(C15)</f>
        <v>50</v>
      </c>
      <c r="D16" s="22">
        <f t="shared" si="7"/>
        <v>275000</v>
      </c>
      <c r="E16" s="22">
        <f t="shared" si="7"/>
        <v>20</v>
      </c>
      <c r="F16" s="22">
        <f t="shared" si="7"/>
        <v>121000</v>
      </c>
      <c r="G16" s="22">
        <f t="shared" si="7"/>
        <v>0</v>
      </c>
      <c r="H16" s="22">
        <f t="shared" si="7"/>
        <v>0</v>
      </c>
      <c r="I16" s="22">
        <f t="shared" si="7"/>
        <v>0</v>
      </c>
      <c r="J16" s="22">
        <f t="shared" si="7"/>
        <v>0</v>
      </c>
      <c r="K16" s="22">
        <f t="shared" si="7"/>
        <v>0</v>
      </c>
      <c r="L16" s="22">
        <f t="shared" si="7"/>
        <v>0</v>
      </c>
      <c r="M16" s="22">
        <f t="shared" si="7"/>
        <v>0</v>
      </c>
      <c r="N16" s="22">
        <f t="shared" si="7"/>
        <v>0</v>
      </c>
      <c r="O16" s="18">
        <f t="shared" si="1"/>
        <v>20</v>
      </c>
      <c r="P16" s="18">
        <f t="shared" si="2"/>
        <v>121000</v>
      </c>
      <c r="Q16" s="7"/>
    </row>
    <row r="17" spans="1:17" x14ac:dyDescent="0.25">
      <c r="A17" s="19"/>
      <c r="B17" s="17" t="s">
        <v>20</v>
      </c>
      <c r="C17" s="17">
        <v>50</v>
      </c>
      <c r="D17" s="17">
        <v>285000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8">
        <f t="shared" si="1"/>
        <v>0</v>
      </c>
      <c r="P17" s="18">
        <f t="shared" si="2"/>
        <v>0</v>
      </c>
      <c r="Q17" s="6"/>
    </row>
    <row r="18" spans="1:17" s="3" customFormat="1" x14ac:dyDescent="0.25">
      <c r="A18" s="21"/>
      <c r="B18" s="22" t="s">
        <v>21</v>
      </c>
      <c r="C18" s="22">
        <f t="shared" ref="C18:D18" si="8">SUM(C17)</f>
        <v>50</v>
      </c>
      <c r="D18" s="22">
        <f t="shared" si="8"/>
        <v>285000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18">
        <f t="shared" si="1"/>
        <v>0</v>
      </c>
      <c r="P18" s="18">
        <f t="shared" si="2"/>
        <v>0</v>
      </c>
      <c r="Q18" s="7"/>
    </row>
    <row r="19" spans="1:17" x14ac:dyDescent="0.25">
      <c r="A19" s="19" t="s">
        <v>22</v>
      </c>
      <c r="B19" s="17" t="s">
        <v>23</v>
      </c>
      <c r="C19" s="17">
        <v>100</v>
      </c>
      <c r="D19" s="17">
        <v>150000</v>
      </c>
      <c r="E19" s="20">
        <v>20</v>
      </c>
      <c r="F19" s="20">
        <v>33000</v>
      </c>
      <c r="G19" s="20">
        <v>0</v>
      </c>
      <c r="H19" s="20">
        <v>0</v>
      </c>
      <c r="I19" s="20">
        <v>35</v>
      </c>
      <c r="J19" s="20">
        <v>57750</v>
      </c>
      <c r="K19" s="20">
        <v>0</v>
      </c>
      <c r="L19" s="20">
        <v>0</v>
      </c>
      <c r="M19" s="20">
        <v>0</v>
      </c>
      <c r="N19" s="20">
        <v>0</v>
      </c>
      <c r="O19" s="18">
        <f t="shared" si="1"/>
        <v>55</v>
      </c>
      <c r="P19" s="18">
        <f t="shared" si="2"/>
        <v>90750</v>
      </c>
      <c r="Q19" s="6"/>
    </row>
    <row r="20" spans="1:17" x14ac:dyDescent="0.25">
      <c r="A20" s="19" t="s">
        <v>24</v>
      </c>
      <c r="B20" s="17" t="s">
        <v>25</v>
      </c>
      <c r="C20" s="17">
        <v>200</v>
      </c>
      <c r="D20" s="17">
        <v>50000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8">
        <f t="shared" si="1"/>
        <v>0</v>
      </c>
      <c r="P20" s="18">
        <f t="shared" si="2"/>
        <v>0</v>
      </c>
      <c r="Q20" s="6"/>
    </row>
    <row r="21" spans="1:17" x14ac:dyDescent="0.25">
      <c r="A21" s="19" t="s">
        <v>26</v>
      </c>
      <c r="B21" s="17" t="s">
        <v>27</v>
      </c>
      <c r="C21" s="17">
        <v>0</v>
      </c>
      <c r="D21" s="17">
        <v>70000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8">
        <f t="shared" si="1"/>
        <v>0</v>
      </c>
      <c r="P21" s="18">
        <f t="shared" si="2"/>
        <v>0</v>
      </c>
      <c r="Q21" s="6"/>
    </row>
    <row r="22" spans="1:17" x14ac:dyDescent="0.25">
      <c r="A22" s="19">
        <v>2</v>
      </c>
      <c r="B22" s="17" t="s">
        <v>28</v>
      </c>
      <c r="C22" s="17"/>
      <c r="D22" s="17"/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80</v>
      </c>
      <c r="N22" s="20">
        <v>840000</v>
      </c>
      <c r="O22" s="18">
        <f t="shared" si="1"/>
        <v>80</v>
      </c>
      <c r="P22" s="18">
        <f t="shared" si="2"/>
        <v>840000</v>
      </c>
      <c r="Q22" s="6"/>
    </row>
    <row r="23" spans="1:17" x14ac:dyDescent="0.25">
      <c r="A23" s="19"/>
      <c r="B23" s="17" t="s">
        <v>29</v>
      </c>
      <c r="C23" s="17">
        <v>25</v>
      </c>
      <c r="D23" s="17">
        <v>237500</v>
      </c>
      <c r="E23" s="20">
        <v>19</v>
      </c>
      <c r="F23" s="20">
        <v>198550</v>
      </c>
      <c r="G23" s="20">
        <v>0</v>
      </c>
      <c r="H23" s="20">
        <v>0</v>
      </c>
      <c r="I23" s="20">
        <v>10</v>
      </c>
      <c r="J23" s="20">
        <v>80000</v>
      </c>
      <c r="K23" s="20">
        <v>21</v>
      </c>
      <c r="L23" s="20">
        <v>177000</v>
      </c>
      <c r="M23" s="20">
        <v>0</v>
      </c>
      <c r="N23" s="20">
        <v>0</v>
      </c>
      <c r="O23" s="18">
        <f t="shared" si="1"/>
        <v>50</v>
      </c>
      <c r="P23" s="18">
        <f t="shared" si="2"/>
        <v>455550</v>
      </c>
      <c r="Q23" s="6"/>
    </row>
    <row r="24" spans="1:17" x14ac:dyDescent="0.25">
      <c r="A24" s="19"/>
      <c r="B24" s="17" t="s">
        <v>45</v>
      </c>
      <c r="C24" s="17"/>
      <c r="D24" s="17"/>
      <c r="E24" s="20">
        <v>14</v>
      </c>
      <c r="F24" s="20">
        <v>149380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8">
        <f t="shared" si="1"/>
        <v>14</v>
      </c>
      <c r="P24" s="18">
        <f t="shared" si="2"/>
        <v>149380</v>
      </c>
      <c r="Q24" s="6"/>
    </row>
    <row r="25" spans="1:17" x14ac:dyDescent="0.25">
      <c r="A25" s="19"/>
      <c r="B25" s="17" t="s">
        <v>30</v>
      </c>
      <c r="C25" s="17">
        <v>25</v>
      </c>
      <c r="D25" s="17">
        <v>200000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8">
        <f t="shared" si="1"/>
        <v>0</v>
      </c>
      <c r="P25" s="18">
        <f t="shared" si="2"/>
        <v>0</v>
      </c>
      <c r="Q25" s="6"/>
    </row>
    <row r="26" spans="1:17" s="3" customFormat="1" ht="14.25" x14ac:dyDescent="0.25">
      <c r="A26" s="21"/>
      <c r="B26" s="22" t="s">
        <v>31</v>
      </c>
      <c r="C26" s="22">
        <f>SUM(C23:C25)</f>
        <v>50</v>
      </c>
      <c r="D26" s="22">
        <f>SUM(D23:D25)</f>
        <v>437500</v>
      </c>
      <c r="E26" s="22">
        <f t="shared" ref="E26:I26" si="9">SUM(E19:E25)</f>
        <v>53</v>
      </c>
      <c r="F26" s="22">
        <f t="shared" si="9"/>
        <v>380930</v>
      </c>
      <c r="G26" s="22">
        <f t="shared" si="9"/>
        <v>0</v>
      </c>
      <c r="H26" s="22">
        <f t="shared" si="9"/>
        <v>0</v>
      </c>
      <c r="I26" s="22">
        <f t="shared" si="9"/>
        <v>45</v>
      </c>
      <c r="J26" s="22">
        <f>SUM(J19:J25)</f>
        <v>137750</v>
      </c>
      <c r="K26" s="22">
        <f t="shared" ref="K26:N26" si="10">SUM(K19:K25)</f>
        <v>21</v>
      </c>
      <c r="L26" s="22">
        <f t="shared" si="10"/>
        <v>177000</v>
      </c>
      <c r="M26" s="22">
        <f t="shared" si="10"/>
        <v>80</v>
      </c>
      <c r="N26" s="22">
        <f t="shared" si="10"/>
        <v>840000</v>
      </c>
      <c r="O26" s="23">
        <f t="shared" ref="O26" si="11">SUM(O19:O25)</f>
        <v>199</v>
      </c>
      <c r="P26" s="23">
        <f t="shared" ref="P26" si="12">SUM(P19:P25)</f>
        <v>1535680</v>
      </c>
      <c r="Q26" s="7"/>
    </row>
    <row r="27" spans="1:17" x14ac:dyDescent="0.25">
      <c r="A27" s="19">
        <v>3</v>
      </c>
      <c r="B27" s="17" t="s">
        <v>32</v>
      </c>
      <c r="C27" s="17"/>
      <c r="D27" s="17"/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8">
        <f t="shared" si="1"/>
        <v>0</v>
      </c>
      <c r="P27" s="18">
        <f t="shared" si="2"/>
        <v>0</v>
      </c>
      <c r="Q27" s="6"/>
    </row>
    <row r="28" spans="1:17" x14ac:dyDescent="0.25">
      <c r="A28" s="19"/>
      <c r="B28" s="17" t="s">
        <v>33</v>
      </c>
      <c r="C28" s="17">
        <v>1</v>
      </c>
      <c r="D28" s="17">
        <v>525000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8">
        <f t="shared" si="1"/>
        <v>0</v>
      </c>
      <c r="P28" s="18">
        <f t="shared" si="2"/>
        <v>0</v>
      </c>
      <c r="Q28" s="6"/>
    </row>
    <row r="29" spans="1:17" x14ac:dyDescent="0.25">
      <c r="A29" s="19"/>
      <c r="B29" s="17" t="s">
        <v>47</v>
      </c>
      <c r="C29" s="17">
        <v>0</v>
      </c>
      <c r="D29" s="17">
        <v>0</v>
      </c>
      <c r="E29" s="20">
        <v>0</v>
      </c>
      <c r="F29" s="20">
        <v>150000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8">
        <f t="shared" si="1"/>
        <v>0</v>
      </c>
      <c r="P29" s="18">
        <f t="shared" si="2"/>
        <v>150000</v>
      </c>
      <c r="Q29" s="6"/>
    </row>
    <row r="30" spans="1:17" x14ac:dyDescent="0.25">
      <c r="A30" s="19"/>
      <c r="B30" s="17" t="s">
        <v>34</v>
      </c>
      <c r="C30" s="17">
        <v>0</v>
      </c>
      <c r="D30" s="17">
        <v>100000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8">
        <f t="shared" si="1"/>
        <v>0</v>
      </c>
      <c r="P30" s="18">
        <f t="shared" si="2"/>
        <v>0</v>
      </c>
      <c r="Q30" s="6"/>
    </row>
    <row r="31" spans="1:17" x14ac:dyDescent="0.25">
      <c r="A31" s="19"/>
      <c r="B31" s="17" t="s">
        <v>35</v>
      </c>
      <c r="C31" s="17">
        <v>0</v>
      </c>
      <c r="D31" s="17">
        <v>150000</v>
      </c>
      <c r="E31" s="20">
        <v>0</v>
      </c>
      <c r="F31" s="20">
        <v>150000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8">
        <f t="shared" si="1"/>
        <v>0</v>
      </c>
      <c r="P31" s="18">
        <f t="shared" si="2"/>
        <v>150000</v>
      </c>
      <c r="Q31" s="6"/>
    </row>
    <row r="32" spans="1:17" x14ac:dyDescent="0.25">
      <c r="A32" s="19"/>
      <c r="B32" s="17" t="s">
        <v>46</v>
      </c>
      <c r="C32" s="17">
        <v>0</v>
      </c>
      <c r="D32" s="17">
        <v>0</v>
      </c>
      <c r="E32" s="20">
        <v>1</v>
      </c>
      <c r="F32" s="20">
        <v>100000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8">
        <f t="shared" si="1"/>
        <v>1</v>
      </c>
      <c r="P32" s="18">
        <f t="shared" si="2"/>
        <v>100000</v>
      </c>
      <c r="Q32" s="6"/>
    </row>
    <row r="33" spans="1:17" x14ac:dyDescent="0.25">
      <c r="A33" s="19"/>
      <c r="B33" s="17" t="s">
        <v>36</v>
      </c>
      <c r="C33" s="17">
        <v>1</v>
      </c>
      <c r="D33" s="17">
        <v>100000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8">
        <f t="shared" si="1"/>
        <v>0</v>
      </c>
      <c r="P33" s="18">
        <f t="shared" si="2"/>
        <v>0</v>
      </c>
      <c r="Q33" s="6"/>
    </row>
    <row r="34" spans="1:17" s="3" customFormat="1" ht="14.25" x14ac:dyDescent="0.25">
      <c r="A34" s="21"/>
      <c r="B34" s="22" t="s">
        <v>37</v>
      </c>
      <c r="C34" s="22">
        <f>SUM(C28:C33)</f>
        <v>2</v>
      </c>
      <c r="D34" s="22">
        <f t="shared" ref="D34:P34" si="13">SUM(D28:D33)</f>
        <v>875000</v>
      </c>
      <c r="E34" s="22">
        <f t="shared" si="13"/>
        <v>1</v>
      </c>
      <c r="F34" s="22">
        <f t="shared" si="13"/>
        <v>400000</v>
      </c>
      <c r="G34" s="22">
        <f t="shared" si="13"/>
        <v>0</v>
      </c>
      <c r="H34" s="22">
        <f t="shared" si="13"/>
        <v>0</v>
      </c>
      <c r="I34" s="22">
        <f t="shared" si="13"/>
        <v>0</v>
      </c>
      <c r="J34" s="22">
        <f t="shared" si="13"/>
        <v>0</v>
      </c>
      <c r="K34" s="22">
        <f t="shared" si="13"/>
        <v>0</v>
      </c>
      <c r="L34" s="22">
        <f t="shared" si="13"/>
        <v>0</v>
      </c>
      <c r="M34" s="22">
        <f t="shared" si="13"/>
        <v>0</v>
      </c>
      <c r="N34" s="22">
        <f t="shared" si="13"/>
        <v>0</v>
      </c>
      <c r="O34" s="23">
        <f t="shared" si="13"/>
        <v>1</v>
      </c>
      <c r="P34" s="23">
        <f t="shared" si="13"/>
        <v>400000</v>
      </c>
      <c r="Q34" s="7"/>
    </row>
    <row r="35" spans="1:17" x14ac:dyDescent="0.25">
      <c r="A35" s="19">
        <v>4</v>
      </c>
      <c r="B35" s="17" t="s">
        <v>38</v>
      </c>
      <c r="C35" s="17"/>
      <c r="D35" s="17"/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8">
        <f t="shared" si="1"/>
        <v>0</v>
      </c>
      <c r="P35" s="18">
        <f t="shared" si="2"/>
        <v>0</v>
      </c>
      <c r="Q35" s="6"/>
    </row>
    <row r="36" spans="1:17" ht="30" x14ac:dyDescent="0.25">
      <c r="A36" s="19"/>
      <c r="B36" s="17" t="s">
        <v>39</v>
      </c>
      <c r="C36" s="17">
        <v>3</v>
      </c>
      <c r="D36" s="17">
        <v>90000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8">
        <f t="shared" si="1"/>
        <v>0</v>
      </c>
      <c r="P36" s="18">
        <f t="shared" si="2"/>
        <v>0</v>
      </c>
      <c r="Q36" s="6"/>
    </row>
    <row r="37" spans="1:17" x14ac:dyDescent="0.25">
      <c r="A37" s="19"/>
      <c r="B37" s="17" t="s">
        <v>40</v>
      </c>
      <c r="C37" s="17">
        <v>1</v>
      </c>
      <c r="D37" s="17">
        <v>80000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18">
        <f t="shared" si="1"/>
        <v>0</v>
      </c>
      <c r="P37" s="18">
        <f t="shared" si="2"/>
        <v>0</v>
      </c>
      <c r="Q37" s="6"/>
    </row>
    <row r="38" spans="1:17" x14ac:dyDescent="0.25">
      <c r="A38" s="19">
        <v>5</v>
      </c>
      <c r="B38" s="17" t="s">
        <v>41</v>
      </c>
      <c r="C38" s="17"/>
      <c r="D38" s="17">
        <v>592000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18">
        <f t="shared" si="1"/>
        <v>0</v>
      </c>
      <c r="P38" s="18">
        <f t="shared" si="2"/>
        <v>0</v>
      </c>
      <c r="Q38" s="6"/>
    </row>
    <row r="39" spans="1:17" s="3" customFormat="1" ht="14.25" x14ac:dyDescent="0.25">
      <c r="A39" s="21"/>
      <c r="B39" s="22" t="s">
        <v>42</v>
      </c>
      <c r="C39" s="22">
        <f>C6+C10+C12+C14+C16+C18+C19+C20+C21+C26+C34+C36+C37+C38+C8</f>
        <v>636</v>
      </c>
      <c r="D39" s="22">
        <f>D6+D10+D12+D14+D16+D18+D19+D20+D21+D26+D34+D36+D37+D38+D8</f>
        <v>5473100</v>
      </c>
      <c r="E39" s="22">
        <f>E6+E10+E12+E14+E16+E18+E20+E21+E26+E34+E36+E37+E38+E8</f>
        <v>134</v>
      </c>
      <c r="F39" s="22">
        <f>F6+F10+F12+F14+F16+F18+F20+F21+F26+F34+F36+F37+F38+F8</f>
        <v>1900680</v>
      </c>
      <c r="G39" s="22">
        <f t="shared" ref="G39:J39" si="14">G6+G10+G12+G14+G16+G18+G20+G21+G26+G34+G36+G37+G38+G8</f>
        <v>0</v>
      </c>
      <c r="H39" s="22">
        <f t="shared" si="14"/>
        <v>0</v>
      </c>
      <c r="I39" s="22">
        <f t="shared" si="14"/>
        <v>109</v>
      </c>
      <c r="J39" s="22">
        <f t="shared" si="14"/>
        <v>393900</v>
      </c>
      <c r="K39" s="22">
        <f t="shared" ref="K39" si="15">K6+K10+K12+K14+K16+K18+K20+K21+K26+K34+K36+K37+K38+K8</f>
        <v>95</v>
      </c>
      <c r="L39" s="22">
        <f t="shared" ref="L39" si="16">L6+L10+L12+L14+L16+L18+L20+L21+L26+L34+L36+L37+L38+L8</f>
        <v>760300</v>
      </c>
      <c r="M39" s="22">
        <f t="shared" ref="M39" si="17">M6+M10+M12+M14+M16+M18+M20+M21+M26+M34+M36+M37+M38+M8</f>
        <v>154</v>
      </c>
      <c r="N39" s="22">
        <f t="shared" ref="N39" si="18">N6+N10+N12+N14+N16+N18+N20+N21+N26+N34+N36+N37+N38+N8</f>
        <v>998200</v>
      </c>
      <c r="O39" s="23">
        <f t="shared" ref="O39" si="19">O6+O10+O12+O14+O16+O18+O20+O21+O26+O34+O36+O37+O38+O8</f>
        <v>492</v>
      </c>
      <c r="P39" s="23">
        <f t="shared" ref="P39" si="20">P6+P10+P12+P14+P16+P18+P20+P21+P26+P34+P36+P37+P38+P8</f>
        <v>4053080</v>
      </c>
      <c r="Q39" s="7"/>
    </row>
    <row r="40" spans="1:17" x14ac:dyDescent="0.25">
      <c r="A40" s="19">
        <v>6</v>
      </c>
      <c r="B40" s="17" t="s">
        <v>48</v>
      </c>
      <c r="C40" s="17">
        <v>0</v>
      </c>
      <c r="D40" s="17">
        <v>0</v>
      </c>
      <c r="E40" s="20">
        <v>0</v>
      </c>
      <c r="F40" s="20">
        <v>200000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18">
        <f t="shared" si="1"/>
        <v>0</v>
      </c>
      <c r="P40" s="18">
        <f t="shared" si="2"/>
        <v>200000</v>
      </c>
      <c r="Q40" s="6"/>
    </row>
    <row r="41" spans="1:17" x14ac:dyDescent="0.25">
      <c r="A41" s="19">
        <v>7</v>
      </c>
      <c r="B41" s="17" t="s">
        <v>43</v>
      </c>
      <c r="C41" s="17">
        <v>0</v>
      </c>
      <c r="D41" s="17">
        <v>240000</v>
      </c>
      <c r="E41" s="20">
        <v>0</v>
      </c>
      <c r="F41" s="20">
        <v>100000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18">
        <f t="shared" si="1"/>
        <v>0</v>
      </c>
      <c r="P41" s="18">
        <f t="shared" si="2"/>
        <v>100000</v>
      </c>
      <c r="Q41" s="6"/>
    </row>
    <row r="42" spans="1:17" s="3" customFormat="1" ht="14.25" x14ac:dyDescent="0.25">
      <c r="A42" s="21"/>
      <c r="B42" s="22" t="s">
        <v>44</v>
      </c>
      <c r="C42" s="22">
        <f>C39+C41+C40</f>
        <v>636</v>
      </c>
      <c r="D42" s="22">
        <f t="shared" ref="D42" si="21">D39+D41+D40</f>
        <v>5713100</v>
      </c>
      <c r="E42" s="22">
        <f t="shared" ref="E42:P42" si="22">E39+E41+E40</f>
        <v>134</v>
      </c>
      <c r="F42" s="22">
        <f t="shared" si="22"/>
        <v>2200680</v>
      </c>
      <c r="G42" s="22">
        <f t="shared" si="22"/>
        <v>0</v>
      </c>
      <c r="H42" s="22">
        <f t="shared" si="22"/>
        <v>0</v>
      </c>
      <c r="I42" s="22">
        <f t="shared" si="22"/>
        <v>109</v>
      </c>
      <c r="J42" s="22">
        <f t="shared" si="22"/>
        <v>393900</v>
      </c>
      <c r="K42" s="22">
        <f t="shared" si="22"/>
        <v>95</v>
      </c>
      <c r="L42" s="22">
        <f t="shared" si="22"/>
        <v>760300</v>
      </c>
      <c r="M42" s="22">
        <f t="shared" si="22"/>
        <v>154</v>
      </c>
      <c r="N42" s="22">
        <f t="shared" si="22"/>
        <v>998200</v>
      </c>
      <c r="O42" s="23">
        <f t="shared" si="22"/>
        <v>492</v>
      </c>
      <c r="P42" s="23">
        <f t="shared" si="22"/>
        <v>4353080</v>
      </c>
      <c r="Q42" s="7"/>
    </row>
    <row r="43" spans="1:17" x14ac:dyDescent="0.25">
      <c r="A43" s="5"/>
    </row>
    <row r="44" spans="1:17" x14ac:dyDescent="0.25">
      <c r="A44" s="5"/>
    </row>
    <row r="45" spans="1:17" x14ac:dyDescent="0.25">
      <c r="A45" s="5"/>
    </row>
    <row r="46" spans="1:17" x14ac:dyDescent="0.25">
      <c r="A46" s="5"/>
    </row>
    <row r="47" spans="1:17" x14ac:dyDescent="0.25">
      <c r="A47" s="5"/>
    </row>
    <row r="48" spans="1:17" x14ac:dyDescent="0.25">
      <c r="A48" s="5"/>
    </row>
    <row r="49" spans="1:17" x14ac:dyDescent="0.25">
      <c r="A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5">
      <c r="A50" s="5"/>
    </row>
    <row r="51" spans="1:17" x14ac:dyDescent="0.25">
      <c r="A51" s="5"/>
    </row>
    <row r="52" spans="1:17" x14ac:dyDescent="0.25">
      <c r="A52" s="5"/>
    </row>
    <row r="53" spans="1:17" x14ac:dyDescent="0.25">
      <c r="A53" s="5"/>
    </row>
    <row r="54" spans="1:17" x14ac:dyDescent="0.25">
      <c r="A54" s="5"/>
    </row>
    <row r="55" spans="1:17" x14ac:dyDescent="0.25">
      <c r="A55" s="4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5">
      <c r="A56" s="4"/>
    </row>
    <row r="57" spans="1:17" x14ac:dyDescent="0.25">
      <c r="A57" s="5"/>
    </row>
    <row r="58" spans="1:17" x14ac:dyDescent="0.25">
      <c r="A58" s="5"/>
    </row>
    <row r="59" spans="1:17" x14ac:dyDescent="0.25">
      <c r="A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5">
      <c r="A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5">
      <c r="A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5">
      <c r="A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5">
      <c r="A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5">
      <c r="A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21" x14ac:dyDescent="0.25">
      <c r="A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21" x14ac:dyDescent="0.25">
      <c r="A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21" x14ac:dyDescent="0.25">
      <c r="A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21" x14ac:dyDescent="0.25">
      <c r="A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21" x14ac:dyDescent="0.25">
      <c r="A69" s="4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21" x14ac:dyDescent="0.25">
      <c r="A70" s="4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21" x14ac:dyDescent="0.25">
      <c r="A71" s="4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21" x14ac:dyDescent="0.25">
      <c r="A72" s="4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21" x14ac:dyDescent="0.25">
      <c r="A73" s="4"/>
    </row>
    <row r="74" spans="1:21" x14ac:dyDescent="0.25">
      <c r="A74" s="4"/>
    </row>
    <row r="75" spans="1:21" x14ac:dyDescent="0.25">
      <c r="A75" s="4"/>
    </row>
    <row r="76" spans="1:21" x14ac:dyDescent="0.25">
      <c r="A76" s="4"/>
    </row>
    <row r="77" spans="1:21" x14ac:dyDescent="0.25">
      <c r="A77" s="4"/>
    </row>
    <row r="78" spans="1:21" x14ac:dyDescent="0.25">
      <c r="A78" s="4"/>
    </row>
    <row r="79" spans="1:21" x14ac:dyDescent="0.25">
      <c r="A79" s="4"/>
    </row>
    <row r="80" spans="1:21" s="9" customFormat="1" x14ac:dyDescent="0.25">
      <c r="A80" s="11"/>
      <c r="B80" s="12"/>
      <c r="C80" s="12"/>
      <c r="D80" s="12"/>
      <c r="T80" s="1"/>
      <c r="U80" s="1"/>
    </row>
    <row r="81" spans="1:24" x14ac:dyDescent="0.25">
      <c r="A81" s="4"/>
    </row>
    <row r="82" spans="1:24" x14ac:dyDescent="0.25">
      <c r="A82" s="4"/>
    </row>
    <row r="83" spans="1:24" x14ac:dyDescent="0.25">
      <c r="A83" s="4"/>
    </row>
    <row r="84" spans="1:24" x14ac:dyDescent="0.25">
      <c r="A84" s="13"/>
      <c r="B84" s="12"/>
      <c r="C84" s="12"/>
      <c r="D84" s="1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24" x14ac:dyDescent="0.25">
      <c r="A85" s="13"/>
      <c r="B85" s="12"/>
      <c r="C85" s="12"/>
      <c r="D85" s="1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24" x14ac:dyDescent="0.25">
      <c r="A86" s="13"/>
      <c r="B86" s="12"/>
      <c r="C86" s="12"/>
      <c r="D86" s="12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24" x14ac:dyDescent="0.25">
      <c r="A87" s="4"/>
      <c r="B87" s="13"/>
      <c r="C87" s="13"/>
      <c r="D87" s="1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 t="e">
        <f>#REF!+X6+X10+X49+X54+#REF!+X55+X69+X70+X79+X80+X81+X82+X83+X84+X85+X86</f>
        <v>#REF!</v>
      </c>
    </row>
    <row r="88" spans="1:24" x14ac:dyDescent="0.25">
      <c r="A88" s="4"/>
    </row>
    <row r="89" spans="1:24" x14ac:dyDescent="0.25">
      <c r="A89" s="4"/>
    </row>
    <row r="90" spans="1:24" x14ac:dyDescent="0.25">
      <c r="A90" s="4"/>
    </row>
    <row r="91" spans="1:24" x14ac:dyDescent="0.25">
      <c r="A91" s="4"/>
    </row>
    <row r="92" spans="1:24" x14ac:dyDescent="0.25">
      <c r="A92" s="4"/>
    </row>
    <row r="93" spans="1:24" x14ac:dyDescent="0.25">
      <c r="A93" s="4"/>
    </row>
    <row r="94" spans="1:24" x14ac:dyDescent="0.25">
      <c r="A94" s="4"/>
    </row>
    <row r="95" spans="1:24" x14ac:dyDescent="0.25">
      <c r="A95" s="4"/>
    </row>
  </sheetData>
  <mergeCells count="10">
    <mergeCell ref="T2:U2"/>
    <mergeCell ref="A1:S1"/>
    <mergeCell ref="C2:D2"/>
    <mergeCell ref="R2:S2"/>
    <mergeCell ref="G2:H2"/>
    <mergeCell ref="I2:J2"/>
    <mergeCell ref="E2:F2"/>
    <mergeCell ref="M2:N2"/>
    <mergeCell ref="K2:L2"/>
    <mergeCell ref="O2:P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Patikhri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2014-07-31T09:18:18Z</dcterms:modified>
</cp:coreProperties>
</file>